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3"/>
</calcChain>
</file>

<file path=xl/sharedStrings.xml><?xml version="1.0" encoding="utf-8"?>
<sst xmlns="http://schemas.openxmlformats.org/spreadsheetml/2006/main" count="70" uniqueCount="59">
  <si>
    <t>Ref.</t>
  </si>
  <si>
    <t>Part No.</t>
  </si>
  <si>
    <t>Description</t>
  </si>
  <si>
    <t>Qty.</t>
  </si>
  <si>
    <t>Suction box</t>
  </si>
  <si>
    <t>MAPPYSIL deadening gasket</t>
  </si>
  <si>
    <t>Washer, uni 6592 4x16</t>
  </si>
  <si>
    <t>Screw, 4x16 INOX</t>
  </si>
  <si>
    <t>Vacuum motor</t>
  </si>
  <si>
    <t>Motor guard</t>
  </si>
  <si>
    <t>Motor cooling manifold</t>
  </si>
  <si>
    <t>Nut, uni 5588 M6</t>
  </si>
  <si>
    <t>Washer, uni 6593 6x18</t>
  </si>
  <si>
    <t>Capacitor 16pF</t>
  </si>
  <si>
    <t>Motor, 110 V</t>
  </si>
  <si>
    <t>Key, uni 6604 5x5x10</t>
  </si>
  <si>
    <t>Drive pulley</t>
  </si>
  <si>
    <t>Screw, TE 8x30</t>
  </si>
  <si>
    <t>Washer, uni 6593 8x24</t>
  </si>
  <si>
    <t>Poly belt, 558 4J</t>
  </si>
  <si>
    <t>Screw, uni 5739 6x25</t>
  </si>
  <si>
    <t>Screw, iso 7380 5x12</t>
  </si>
  <si>
    <t>Cooling air conveyor</t>
  </si>
  <si>
    <t>Screw, 5x16 INOX</t>
  </si>
  <si>
    <t>Suction compartment cover</t>
  </si>
  <si>
    <t>Lock nut, M8 din 982</t>
  </si>
  <si>
    <t>E89055</t>
  </si>
  <si>
    <t>E89062</t>
  </si>
  <si>
    <t>E87874</t>
  </si>
  <si>
    <t>E86903</t>
  </si>
  <si>
    <t>E89360</t>
  </si>
  <si>
    <t>E89446</t>
  </si>
  <si>
    <t>E87769</t>
  </si>
  <si>
    <t>E86701</t>
  </si>
  <si>
    <t>E87763</t>
  </si>
  <si>
    <t>E89192</t>
  </si>
  <si>
    <t>E89052</t>
  </si>
  <si>
    <t>E86392</t>
  </si>
  <si>
    <t>E86339</t>
  </si>
  <si>
    <t>E89219</t>
  </si>
  <si>
    <t>E89039</t>
  </si>
  <si>
    <t>E89024</t>
  </si>
  <si>
    <t>E86338</t>
  </si>
  <si>
    <t>E86853</t>
  </si>
  <si>
    <t>SKU</t>
  </si>
  <si>
    <t>Suction Box</t>
  </si>
  <si>
    <t>Deadening Gasket</t>
  </si>
  <si>
    <t>Washer for BPS28</t>
  </si>
  <si>
    <t>AS30/36 Screw M.4-16</t>
  </si>
  <si>
    <t>Grout Machine Vac Motor</t>
  </si>
  <si>
    <t>Motor Guard</t>
  </si>
  <si>
    <t>Motor Cooling Manifold</t>
  </si>
  <si>
    <t>Nut M6</t>
  </si>
  <si>
    <t>Washer</t>
  </si>
  <si>
    <t>Capacitor 16pF   GS15</t>
  </si>
  <si>
    <t>Brush Motor 110 V</t>
  </si>
  <si>
    <t>Polybelt  GS15</t>
  </si>
  <si>
    <t>Screw ISO 7380 5 x 12</t>
  </si>
  <si>
    <t>Self-locking nut M8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</si>
</sst>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000000"/>
      <name val="Arial Bold Italic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 Bold Italic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1" fontId="3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left" indent="1"/>
    </xf>
    <xf numFmtId="49" fontId="4" fillId="0" borderId="1" xfId="0" applyNumberFormat="1" applyFont="1" applyBorder="1" applyAlignment="1">
      <alignment horizontal="left" indent="1"/>
    </xf>
    <xf numFmtId="1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indent="2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H3" sqref="H3:H24"/>
    </sheetView>
  </sheetViews>
  <sheetFormatPr defaultRowHeight="15"/>
  <cols>
    <col min="1" max="1" width="4.5703125" bestFit="1" customWidth="1"/>
    <col min="2" max="2" width="8" bestFit="1" customWidth="1"/>
    <col min="3" max="3" width="12.7109375" customWidth="1"/>
    <col min="4" max="4" width="21.140625" bestFit="1" customWidth="1"/>
    <col min="5" max="5" width="4.7109375" bestFit="1" customWidth="1"/>
    <col min="8" max="8" width="36.85546875" customWidth="1"/>
  </cols>
  <sheetData>
    <row r="2" spans="1:8">
      <c r="A2" s="1" t="s">
        <v>0</v>
      </c>
      <c r="B2" s="1" t="s">
        <v>1</v>
      </c>
      <c r="C2" s="1"/>
      <c r="D2" s="1" t="s">
        <v>2</v>
      </c>
      <c r="E2" s="1" t="s">
        <v>3</v>
      </c>
    </row>
    <row r="3" spans="1:8">
      <c r="A3" s="2">
        <v>1</v>
      </c>
      <c r="B3" s="3">
        <v>23152005</v>
      </c>
      <c r="C3" s="3" t="str">
        <f>LEFT(F3,6)</f>
        <v>E89055</v>
      </c>
      <c r="D3" s="4" t="s">
        <v>4</v>
      </c>
      <c r="E3" s="3">
        <v>1</v>
      </c>
      <c r="F3" t="str">
        <f>VLOOKUP(B3,[1]Sheet2!$F$2:$I$17496,4,FALSE)</f>
        <v xml:space="preserve">E8905500                      </v>
      </c>
      <c r="H3" s="15" t="str">
        <f>IFERROR(VLOOKUP(TRIM(B3),[2]!Table_Query_from_BetcoViews[[AlternateID]:[ItemDescr2]],5,FALSE),D3)</f>
        <v>Suction Box</v>
      </c>
    </row>
    <row r="4" spans="1:8">
      <c r="A4" s="2">
        <v>2</v>
      </c>
      <c r="B4" s="3">
        <v>21602010</v>
      </c>
      <c r="C4" s="3" t="str">
        <f>LEFT(F4,6)</f>
        <v>E89062</v>
      </c>
      <c r="D4" s="4" t="s">
        <v>5</v>
      </c>
      <c r="E4" s="3">
        <v>1</v>
      </c>
      <c r="F4" t="str">
        <f>VLOOKUP(B4,[1]Sheet2!$F$2:$I$17496,4,FALSE)</f>
        <v xml:space="preserve">E8906200                      </v>
      </c>
      <c r="H4" s="15" t="str">
        <f>IFERROR(VLOOKUP(TRIM(B4),[2]!Table_Query_from_BetcoViews[[AlternateID]:[ItemDescr2]],5,FALSE),D4)</f>
        <v>Deadening Gasket</v>
      </c>
    </row>
    <row r="5" spans="1:8">
      <c r="A5" s="2">
        <v>3</v>
      </c>
      <c r="B5" s="3">
        <v>1105807</v>
      </c>
      <c r="C5" s="3" t="str">
        <f>LEFT(F5,6)</f>
        <v>E87874</v>
      </c>
      <c r="D5" s="4" t="s">
        <v>6</v>
      </c>
      <c r="E5" s="3">
        <v>5</v>
      </c>
      <c r="F5" t="str">
        <f>VLOOKUP(B5,[1]Sheet2!$F$2:$I$17496,4,FALSE)</f>
        <v xml:space="preserve">E8787400                      </v>
      </c>
      <c r="H5" s="15" t="str">
        <f>IFERROR(VLOOKUP(TRIM(B5),[2]!Table_Query_from_BetcoViews[[AlternateID]:[ItemDescr2]],5,FALSE),D5)</f>
        <v>Washer for BPS28</v>
      </c>
    </row>
    <row r="6" spans="1:8">
      <c r="A6" s="2">
        <v>4</v>
      </c>
      <c r="B6" s="3">
        <v>1105494</v>
      </c>
      <c r="C6" s="3" t="str">
        <f>LEFT(F6,6)</f>
        <v>E86903</v>
      </c>
      <c r="D6" s="4" t="s">
        <v>7</v>
      </c>
      <c r="E6" s="3">
        <v>4</v>
      </c>
      <c r="F6" t="str">
        <f>VLOOKUP(B6,[1]Sheet2!$F$2:$I$17496,4,FALSE)</f>
        <v xml:space="preserve">E8690300                      </v>
      </c>
      <c r="H6" s="15" t="str">
        <f>IFERROR(VLOOKUP(TRIM(B6),[2]!Table_Query_from_BetcoViews[[AlternateID]:[ItemDescr2]],5,FALSE),D6)</f>
        <v>AS30/36 Screw M.4-16</v>
      </c>
    </row>
    <row r="7" spans="1:8">
      <c r="A7" s="2">
        <v>5</v>
      </c>
      <c r="B7" s="3">
        <v>13402003</v>
      </c>
      <c r="C7" s="3" t="str">
        <f>LEFT(F7,6)</f>
        <v>E89360</v>
      </c>
      <c r="D7" s="4" t="s">
        <v>8</v>
      </c>
      <c r="E7" s="3">
        <v>1</v>
      </c>
      <c r="F7" t="str">
        <f>VLOOKUP(B7,[1]Sheet2!$F$2:$I$17496,4,FALSE)</f>
        <v xml:space="preserve">E8936000                      </v>
      </c>
      <c r="H7" s="15" t="str">
        <f>IFERROR(VLOOKUP(TRIM(B7),[2]!Table_Query_from_BetcoViews[[AlternateID]:[ItemDescr2]],5,FALSE),D7)</f>
        <v>Grout Machine Vac Motor</v>
      </c>
    </row>
    <row r="8" spans="1:8">
      <c r="A8" s="2">
        <v>6</v>
      </c>
      <c r="B8" s="3">
        <v>21202088</v>
      </c>
      <c r="C8" s="3" t="str">
        <f>LEFT(F8,6)</f>
        <v>E89446</v>
      </c>
      <c r="D8" s="4" t="s">
        <v>9</v>
      </c>
      <c r="E8" s="3">
        <v>1</v>
      </c>
      <c r="F8" t="str">
        <f>VLOOKUP(B8,[1]Sheet2!$F$2:$I$17496,4,FALSE)</f>
        <v xml:space="preserve">E8944600                      </v>
      </c>
      <c r="H8" s="15" t="str">
        <f>IFERROR(VLOOKUP(TRIM(B8),[2]!Table_Query_from_BetcoViews[[AlternateID]:[ItemDescr2]],5,FALSE),D8)</f>
        <v>Motor Guard</v>
      </c>
    </row>
    <row r="9" spans="1:8">
      <c r="A9" s="2">
        <v>7</v>
      </c>
      <c r="B9" s="3">
        <v>21202043</v>
      </c>
      <c r="C9" s="3" t="str">
        <f>LEFT(F9,6)</f>
        <v>E87769</v>
      </c>
      <c r="D9" s="4" t="s">
        <v>10</v>
      </c>
      <c r="E9" s="3">
        <v>1</v>
      </c>
      <c r="F9" t="str">
        <f>VLOOKUP(B9,[1]Sheet2!$F$2:$I$17496,4,FALSE)</f>
        <v xml:space="preserve">E8776900                      </v>
      </c>
      <c r="H9" s="15" t="str">
        <f>IFERROR(VLOOKUP(TRIM(B9),[2]!Table_Query_from_BetcoViews[[AlternateID]:[ItemDescr2]],5,FALSE),D9)</f>
        <v>Motor Cooling Manifold</v>
      </c>
    </row>
    <row r="10" spans="1:8">
      <c r="A10" s="2">
        <v>8</v>
      </c>
      <c r="B10" s="3">
        <v>1105123</v>
      </c>
      <c r="C10" s="3" t="str">
        <f>LEFT(F10,6)</f>
        <v>E86701</v>
      </c>
      <c r="D10" s="4" t="s">
        <v>11</v>
      </c>
      <c r="E10" s="3">
        <v>4</v>
      </c>
      <c r="F10" t="str">
        <f>VLOOKUP(B10,[1]Sheet2!$F$2:$I$17496,4,FALSE)</f>
        <v xml:space="preserve">E8670100                      </v>
      </c>
      <c r="H10" s="15" t="str">
        <f>IFERROR(VLOOKUP(TRIM(B10),[2]!Table_Query_from_BetcoViews[[AlternateID]:[ItemDescr2]],5,FALSE),D10)</f>
        <v>Nut M6</v>
      </c>
    </row>
    <row r="11" spans="1:8">
      <c r="A11" s="2">
        <v>9</v>
      </c>
      <c r="B11" s="3">
        <v>1105324</v>
      </c>
      <c r="C11" s="3" t="str">
        <f>LEFT(F11,6)</f>
        <v>E87763</v>
      </c>
      <c r="D11" s="4" t="s">
        <v>12</v>
      </c>
      <c r="E11" s="3">
        <v>8</v>
      </c>
      <c r="F11" t="str">
        <f>VLOOKUP(B11,[1]Sheet2!$F$2:$I$17496,4,FALSE)</f>
        <v xml:space="preserve">E8776300                      </v>
      </c>
      <c r="H11" s="15" t="str">
        <f>IFERROR(VLOOKUP(TRIM(B11),[2]!Table_Query_from_BetcoViews[[AlternateID]:[ItemDescr2]],5,FALSE),D11)</f>
        <v>Washer</v>
      </c>
    </row>
    <row r="12" spans="1:8">
      <c r="A12" s="2">
        <v>10</v>
      </c>
      <c r="B12" s="3">
        <v>13802017</v>
      </c>
      <c r="C12" s="3" t="str">
        <f>LEFT(F12,6)</f>
        <v>E89192</v>
      </c>
      <c r="D12" s="4" t="s">
        <v>13</v>
      </c>
      <c r="E12" s="3">
        <v>1</v>
      </c>
      <c r="F12" t="str">
        <f>VLOOKUP(B12,[1]Sheet2!$F$2:$I$17496,4,FALSE)</f>
        <v xml:space="preserve">E8919200                      </v>
      </c>
      <c r="H12" s="15" t="str">
        <f>IFERROR(VLOOKUP(TRIM(B12),[2]!Table_Query_from_BetcoViews[[AlternateID]:[ItemDescr2]],5,FALSE),D12)</f>
        <v>Capacitor 16pF   GS15</v>
      </c>
    </row>
    <row r="13" spans="1:8">
      <c r="A13" s="2">
        <v>11</v>
      </c>
      <c r="B13" s="3">
        <v>13402002</v>
      </c>
      <c r="C13" s="3" t="str">
        <f>LEFT(F13,6)</f>
        <v>E89052</v>
      </c>
      <c r="D13" s="4" t="s">
        <v>14</v>
      </c>
      <c r="E13" s="3">
        <v>1</v>
      </c>
      <c r="F13" t="str">
        <f>VLOOKUP(B13,[1]Sheet2!$F$2:$I$17496,4,FALSE)</f>
        <v xml:space="preserve">E8905200                      </v>
      </c>
      <c r="H13" s="15" t="str">
        <f>IFERROR(VLOOKUP(TRIM(B13),[2]!Table_Query_from_BetcoViews[[AlternateID]:[ItemDescr2]],5,FALSE),D13)</f>
        <v>Brush Motor 110 V</v>
      </c>
    </row>
    <row r="14" spans="1:8">
      <c r="A14" s="2">
        <v>12</v>
      </c>
      <c r="B14" s="3">
        <v>1105465</v>
      </c>
      <c r="C14" s="3" t="e">
        <f>LEFT(F14,6)</f>
        <v>#N/A</v>
      </c>
      <c r="D14" s="4" t="s">
        <v>15</v>
      </c>
      <c r="E14" s="3">
        <v>1</v>
      </c>
      <c r="F14" t="e">
        <f>VLOOKUP(B14,[1]Sheet2!$F$2:$I$17496,4,FALSE)</f>
        <v>#N/A</v>
      </c>
      <c r="H14" s="15" t="str">
        <f>IFERROR(VLOOKUP(TRIM(B14),[2]!Table_Query_from_BetcoViews[[AlternateID]:[ItemDescr2]],5,FALSE),D14)</f>
        <v>Key, uni 6604 5x5x10</v>
      </c>
    </row>
    <row r="15" spans="1:8">
      <c r="A15" s="2">
        <v>13</v>
      </c>
      <c r="B15" s="3">
        <v>22502021</v>
      </c>
      <c r="C15" s="3" t="str">
        <f>LEFT(F15,6)</f>
        <v>E86392</v>
      </c>
      <c r="D15" s="4" t="s">
        <v>16</v>
      </c>
      <c r="E15" s="3">
        <v>1</v>
      </c>
      <c r="F15" t="str">
        <f>VLOOKUP(B15,[1]Sheet2!$F$2:$I$17496,4,FALSE)</f>
        <v xml:space="preserve">E8639200                      </v>
      </c>
      <c r="H15" s="15" t="str">
        <f>IFERROR(VLOOKUP(TRIM(B15),[2]!Table_Query_from_BetcoViews[[AlternateID]:[ItemDescr2]],5,FALSE),D15)</f>
        <v>Drive pulley</v>
      </c>
    </row>
    <row r="16" spans="1:8">
      <c r="A16" s="2">
        <v>14</v>
      </c>
      <c r="B16" s="3">
        <v>1105064</v>
      </c>
      <c r="C16" s="3" t="str">
        <f>LEFT(F16,6)</f>
        <v>E86339</v>
      </c>
      <c r="D16" s="4" t="s">
        <v>17</v>
      </c>
      <c r="E16" s="3">
        <v>4</v>
      </c>
      <c r="F16" t="str">
        <f>VLOOKUP(B16,[1]Sheet2!$F$2:$I$17496,4,FALSE)</f>
        <v xml:space="preserve">E8633900                      </v>
      </c>
      <c r="H16" s="15" t="str">
        <f>IFERROR(VLOOKUP(TRIM(B16),[2]!Table_Query_from_BetcoViews[[AlternateID]:[ItemDescr2]],5,FALSE),D16)</f>
        <v>Screw, TE 8x30</v>
      </c>
    </row>
    <row r="17" spans="1:8">
      <c r="A17" s="2">
        <v>15</v>
      </c>
      <c r="B17" s="3">
        <v>1105326</v>
      </c>
      <c r="C17" s="3" t="str">
        <f>LEFT(F17,6)</f>
        <v>E89219</v>
      </c>
      <c r="D17" s="4" t="s">
        <v>18</v>
      </c>
      <c r="E17" s="3">
        <v>8</v>
      </c>
      <c r="F17" t="str">
        <f>VLOOKUP(B17,[1]Sheet2!$F$2:$I$17496,4,FALSE)</f>
        <v xml:space="preserve">E8921900                      </v>
      </c>
      <c r="H17" s="15" t="str">
        <f>IFERROR(VLOOKUP(TRIM(B17),[2]!Table_Query_from_BetcoViews[[AlternateID]:[ItemDescr2]],5,FALSE),D17)</f>
        <v>Washer</v>
      </c>
    </row>
    <row r="18" spans="1:8">
      <c r="A18" s="2">
        <v>16</v>
      </c>
      <c r="B18" s="3">
        <v>13302000</v>
      </c>
      <c r="C18" s="3" t="str">
        <f>LEFT(F18,6)</f>
        <v>E89039</v>
      </c>
      <c r="D18" s="4" t="s">
        <v>19</v>
      </c>
      <c r="E18" s="3">
        <v>1</v>
      </c>
      <c r="F18" t="str">
        <f>VLOOKUP(B18,[1]Sheet2!$F$2:$I$17496,4,FALSE)</f>
        <v xml:space="preserve">E8903900                      </v>
      </c>
      <c r="H18" s="15" t="str">
        <f>IFERROR(VLOOKUP(TRIM(B18),[2]!Table_Query_from_BetcoViews[[AlternateID]:[ItemDescr2]],5,FALSE),D18)</f>
        <v>Polybelt  GS15</v>
      </c>
    </row>
    <row r="19" spans="1:8">
      <c r="A19" s="2">
        <v>17</v>
      </c>
      <c r="B19" s="3">
        <v>1105779</v>
      </c>
      <c r="C19" s="3" t="e">
        <f>LEFT(F19,6)</f>
        <v>#N/A</v>
      </c>
      <c r="D19" s="4" t="s">
        <v>20</v>
      </c>
      <c r="E19" s="3">
        <v>4</v>
      </c>
      <c r="F19" t="e">
        <f>VLOOKUP(B19,[1]Sheet2!$F$2:$I$17496,4,FALSE)</f>
        <v>#N/A</v>
      </c>
      <c r="H19" s="15" t="str">
        <f>IFERROR(VLOOKUP(TRIM(B19),[2]!Table_Query_from_BetcoViews[[AlternateID]:[ItemDescr2]],5,FALSE),D19)</f>
        <v>Screw, uni 5739 6x25</v>
      </c>
    </row>
    <row r="20" spans="1:8">
      <c r="A20" s="2">
        <v>18</v>
      </c>
      <c r="B20" s="3">
        <v>1105784</v>
      </c>
      <c r="C20" s="3" t="str">
        <f>LEFT(F20,6)</f>
        <v>E89024</v>
      </c>
      <c r="D20" s="4" t="s">
        <v>21</v>
      </c>
      <c r="E20" s="3">
        <v>2</v>
      </c>
      <c r="F20" t="str">
        <f>VLOOKUP(B20,[1]Sheet2!$F$2:$I$17496,4,FALSE)</f>
        <v xml:space="preserve">E8902400                      </v>
      </c>
      <c r="H20" s="15" t="str">
        <f>IFERROR(VLOOKUP(TRIM(B20),[2]!Table_Query_from_BetcoViews[[AlternateID]:[ItemDescr2]],5,FALSE),D20)</f>
        <v>Screw ISO 7380 5 x 12</v>
      </c>
    </row>
    <row r="21" spans="1:8">
      <c r="A21" s="2">
        <v>19</v>
      </c>
      <c r="B21" s="3">
        <v>21202138</v>
      </c>
      <c r="C21" s="3" t="e">
        <f>LEFT(F21,6)</f>
        <v>#N/A</v>
      </c>
      <c r="D21" s="4" t="s">
        <v>22</v>
      </c>
      <c r="E21" s="3">
        <v>1</v>
      </c>
      <c r="F21" t="e">
        <f>VLOOKUP(B21,[1]Sheet2!$F$2:$I$17496,4,FALSE)</f>
        <v>#N/A</v>
      </c>
      <c r="H21" s="15" t="str">
        <f>IFERROR(VLOOKUP(TRIM(B21),[2]!Table_Query_from_BetcoViews[[AlternateID]:[ItemDescr2]],5,FALSE),D21)</f>
        <v>Cooling air conveyor</v>
      </c>
    </row>
    <row r="22" spans="1:8">
      <c r="A22" s="2">
        <v>22</v>
      </c>
      <c r="B22" s="3">
        <v>1105497</v>
      </c>
      <c r="C22" s="3" t="str">
        <f>LEFT(F22,6)</f>
        <v>E86338</v>
      </c>
      <c r="D22" s="4" t="s">
        <v>23</v>
      </c>
      <c r="E22" s="3">
        <v>4</v>
      </c>
      <c r="F22" t="str">
        <f>VLOOKUP(B22,[1]Sheet2!$F$2:$I$17496,4,FALSE)</f>
        <v xml:space="preserve">E8633800                      </v>
      </c>
      <c r="H22" s="15" t="str">
        <f>IFERROR(VLOOKUP(TRIM(B22),[2]!Table_Query_from_BetcoViews[[AlternateID]:[ItemDescr2]],5,FALSE),D22)</f>
        <v>Screw, 5x16 INOX</v>
      </c>
    </row>
    <row r="23" spans="1:8">
      <c r="A23" s="2">
        <v>23</v>
      </c>
      <c r="B23" s="3">
        <v>21202137</v>
      </c>
      <c r="C23" s="3" t="e">
        <f>LEFT(F23,6)</f>
        <v>#N/A</v>
      </c>
      <c r="D23" s="4" t="s">
        <v>24</v>
      </c>
      <c r="E23" s="3">
        <v>1</v>
      </c>
      <c r="F23" t="e">
        <f>VLOOKUP(B23,[1]Sheet2!$F$2:$I$17496,4,FALSE)</f>
        <v>#N/A</v>
      </c>
      <c r="H23" s="15" t="str">
        <f>IFERROR(VLOOKUP(TRIM(B23),[2]!Table_Query_from_BetcoViews[[AlternateID]:[ItemDescr2]],5,FALSE),D23)</f>
        <v>Suction compartment cover</v>
      </c>
    </row>
    <row r="24" spans="1:8">
      <c r="A24" s="2">
        <v>24</v>
      </c>
      <c r="B24" s="3">
        <v>1105134</v>
      </c>
      <c r="C24" s="3" t="str">
        <f>LEFT(F24,6)</f>
        <v>E86853</v>
      </c>
      <c r="D24" s="4" t="s">
        <v>25</v>
      </c>
      <c r="E24" s="3">
        <v>4</v>
      </c>
      <c r="F24" t="str">
        <f>VLOOKUP(B24,[1]Sheet2!$F$2:$I$17496,4,FALSE)</f>
        <v xml:space="preserve">E8685300                      </v>
      </c>
      <c r="H24" s="15" t="str">
        <f>IFERROR(VLOOKUP(TRIM(B24),[2]!Table_Query_from_BetcoViews[[AlternateID]:[ItemDescr2]],5,FALSE),D24)</f>
        <v>Self-locking nut M8</v>
      </c>
    </row>
    <row r="26" spans="1:8">
      <c r="D26" s="5">
        <v>19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27"/>
  <sheetViews>
    <sheetView tabSelected="1" workbookViewId="0">
      <selection activeCell="B3" sqref="B3:E27"/>
    </sheetView>
  </sheetViews>
  <sheetFormatPr defaultRowHeight="15"/>
  <cols>
    <col min="1" max="1" width="4.7109375" customWidth="1"/>
    <col min="2" max="2" width="5" style="6" customWidth="1"/>
    <col min="3" max="3" width="11.42578125" style="7" customWidth="1"/>
    <col min="4" max="4" width="28.28515625" customWidth="1"/>
    <col min="5" max="5" width="6.42578125" style="6" customWidth="1"/>
  </cols>
  <sheetData>
    <row r="3" spans="2:5">
      <c r="B3" s="13" t="s">
        <v>0</v>
      </c>
      <c r="C3" s="13" t="s">
        <v>44</v>
      </c>
      <c r="D3" s="14" t="s">
        <v>2</v>
      </c>
      <c r="E3" s="13" t="s">
        <v>3</v>
      </c>
    </row>
    <row r="4" spans="2:5">
      <c r="B4" s="9">
        <v>1</v>
      </c>
      <c r="C4" s="10" t="s">
        <v>26</v>
      </c>
      <c r="D4" s="11" t="s">
        <v>45</v>
      </c>
      <c r="E4" s="12">
        <v>1</v>
      </c>
    </row>
    <row r="5" spans="2:5">
      <c r="B5" s="9">
        <v>2</v>
      </c>
      <c r="C5" s="10" t="s">
        <v>27</v>
      </c>
      <c r="D5" s="11" t="s">
        <v>46</v>
      </c>
      <c r="E5" s="12">
        <v>1</v>
      </c>
    </row>
    <row r="6" spans="2:5">
      <c r="B6" s="9">
        <v>3</v>
      </c>
      <c r="C6" s="10" t="s">
        <v>28</v>
      </c>
      <c r="D6" s="11" t="s">
        <v>47</v>
      </c>
      <c r="E6" s="12">
        <v>5</v>
      </c>
    </row>
    <row r="7" spans="2:5">
      <c r="B7" s="9">
        <v>4</v>
      </c>
      <c r="C7" s="10" t="s">
        <v>29</v>
      </c>
      <c r="D7" s="11" t="s">
        <v>48</v>
      </c>
      <c r="E7" s="12">
        <v>4</v>
      </c>
    </row>
    <row r="8" spans="2:5">
      <c r="B8" s="9">
        <v>5</v>
      </c>
      <c r="C8" s="10" t="s">
        <v>30</v>
      </c>
      <c r="D8" s="11" t="s">
        <v>49</v>
      </c>
      <c r="E8" s="12">
        <v>1</v>
      </c>
    </row>
    <row r="9" spans="2:5">
      <c r="B9" s="9">
        <v>6</v>
      </c>
      <c r="C9" s="10" t="s">
        <v>31</v>
      </c>
      <c r="D9" s="11" t="s">
        <v>50</v>
      </c>
      <c r="E9" s="12">
        <v>1</v>
      </c>
    </row>
    <row r="10" spans="2:5">
      <c r="B10" s="9">
        <v>7</v>
      </c>
      <c r="C10" s="10" t="s">
        <v>32</v>
      </c>
      <c r="D10" s="11" t="s">
        <v>51</v>
      </c>
      <c r="E10" s="12">
        <v>1</v>
      </c>
    </row>
    <row r="11" spans="2:5">
      <c r="B11" s="9">
        <v>8</v>
      </c>
      <c r="C11" s="10" t="s">
        <v>33</v>
      </c>
      <c r="D11" s="11" t="s">
        <v>52</v>
      </c>
      <c r="E11" s="12">
        <v>4</v>
      </c>
    </row>
    <row r="12" spans="2:5">
      <c r="B12" s="9">
        <v>9</v>
      </c>
      <c r="C12" s="10" t="s">
        <v>34</v>
      </c>
      <c r="D12" s="11" t="s">
        <v>53</v>
      </c>
      <c r="E12" s="12">
        <v>8</v>
      </c>
    </row>
    <row r="13" spans="2:5">
      <c r="B13" s="9">
        <v>10</v>
      </c>
      <c r="C13" s="10" t="s">
        <v>35</v>
      </c>
      <c r="D13" s="11" t="s">
        <v>54</v>
      </c>
      <c r="E13" s="12">
        <v>1</v>
      </c>
    </row>
    <row r="14" spans="2:5">
      <c r="B14" s="9">
        <v>11</v>
      </c>
      <c r="C14" s="10" t="s">
        <v>36</v>
      </c>
      <c r="D14" s="11" t="s">
        <v>55</v>
      </c>
      <c r="E14" s="12">
        <v>1</v>
      </c>
    </row>
    <row r="15" spans="2:5">
      <c r="B15" s="9">
        <v>12</v>
      </c>
      <c r="C15" s="10">
        <v>1105465</v>
      </c>
      <c r="D15" s="11" t="s">
        <v>15</v>
      </c>
      <c r="E15" s="12">
        <v>1</v>
      </c>
    </row>
    <row r="16" spans="2:5">
      <c r="B16" s="9">
        <v>13</v>
      </c>
      <c r="C16" s="10" t="s">
        <v>37</v>
      </c>
      <c r="D16" s="11" t="s">
        <v>16</v>
      </c>
      <c r="E16" s="12">
        <v>1</v>
      </c>
    </row>
    <row r="17" spans="2:5">
      <c r="B17" s="9">
        <v>14</v>
      </c>
      <c r="C17" s="10" t="s">
        <v>38</v>
      </c>
      <c r="D17" s="11" t="s">
        <v>17</v>
      </c>
      <c r="E17" s="12">
        <v>4</v>
      </c>
    </row>
    <row r="18" spans="2:5">
      <c r="B18" s="9">
        <v>15</v>
      </c>
      <c r="C18" s="10" t="s">
        <v>39</v>
      </c>
      <c r="D18" s="11" t="s">
        <v>53</v>
      </c>
      <c r="E18" s="12">
        <v>8</v>
      </c>
    </row>
    <row r="19" spans="2:5">
      <c r="B19" s="9">
        <v>16</v>
      </c>
      <c r="C19" s="10" t="s">
        <v>40</v>
      </c>
      <c r="D19" s="11" t="s">
        <v>56</v>
      </c>
      <c r="E19" s="12">
        <v>1</v>
      </c>
    </row>
    <row r="20" spans="2:5">
      <c r="B20" s="9">
        <v>17</v>
      </c>
      <c r="C20" s="10">
        <v>1105779</v>
      </c>
      <c r="D20" s="11" t="s">
        <v>20</v>
      </c>
      <c r="E20" s="12">
        <v>4</v>
      </c>
    </row>
    <row r="21" spans="2:5">
      <c r="B21" s="9">
        <v>18</v>
      </c>
      <c r="C21" s="10" t="s">
        <v>41</v>
      </c>
      <c r="D21" s="11" t="s">
        <v>57</v>
      </c>
      <c r="E21" s="12">
        <v>2</v>
      </c>
    </row>
    <row r="22" spans="2:5">
      <c r="B22" s="9">
        <v>19</v>
      </c>
      <c r="C22" s="10">
        <v>21202138</v>
      </c>
      <c r="D22" s="11" t="s">
        <v>22</v>
      </c>
      <c r="E22" s="12">
        <v>1</v>
      </c>
    </row>
    <row r="23" spans="2:5">
      <c r="B23" s="9">
        <v>22</v>
      </c>
      <c r="C23" s="10" t="s">
        <v>42</v>
      </c>
      <c r="D23" s="11" t="s">
        <v>23</v>
      </c>
      <c r="E23" s="12">
        <v>4</v>
      </c>
    </row>
    <row r="24" spans="2:5">
      <c r="B24" s="9">
        <v>23</v>
      </c>
      <c r="C24" s="10">
        <v>21202137</v>
      </c>
      <c r="D24" s="11" t="s">
        <v>24</v>
      </c>
      <c r="E24" s="12">
        <v>1</v>
      </c>
    </row>
    <row r="25" spans="2:5">
      <c r="B25" s="9">
        <v>24</v>
      </c>
      <c r="C25" s="10" t="s">
        <v>43</v>
      </c>
      <c r="D25" s="11" t="s">
        <v>58</v>
      </c>
      <c r="E25" s="12">
        <v>4</v>
      </c>
    </row>
    <row r="27" spans="2:5">
      <c r="D27" s="8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BF66DA-24F5-4C8D-80A4-8683D77E614D}"/>
</file>

<file path=customXml/itemProps2.xml><?xml version="1.0" encoding="utf-8"?>
<ds:datastoreItem xmlns:ds="http://schemas.openxmlformats.org/officeDocument/2006/customXml" ds:itemID="{D9C18BEA-AA9C-4FDC-9075-A6B2C77C2255}"/>
</file>

<file path=customXml/itemProps3.xml><?xml version="1.0" encoding="utf-8"?>
<ds:datastoreItem xmlns:ds="http://schemas.openxmlformats.org/officeDocument/2006/customXml" ds:itemID="{3FF2E1F7-6FD2-443C-964E-0C55322CBA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2010-07-26T17:34:43Z</dcterms:created>
  <dcterms:modified xsi:type="dcterms:W3CDTF">2010-08-06T13:52:16Z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